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<sst xmlns="http://schemas.openxmlformats.org/spreadsheetml/2006/main" count="50" uniqueCount="27">
  <si>
    <t>NUMBER OF PERSONNEL AND FTE:  ALL FUNDS (BY CAMPUS, CLASSIFICATION AND RANK) - UNIVERSITY OF HAWAII</t>
  </si>
  <si>
    <t>FALL 2005</t>
  </si>
  <si>
    <t>HAW CC</t>
  </si>
  <si>
    <t>HON CC</t>
  </si>
  <si>
    <t>KAP CC</t>
  </si>
  <si>
    <t>KAU CC</t>
  </si>
  <si>
    <t>LEE CC</t>
  </si>
  <si>
    <t>MAUI</t>
  </si>
  <si>
    <t>WIN CC</t>
  </si>
  <si>
    <t>Faculty-Instructional</t>
  </si>
  <si>
    <t>Faculty-Non-Instructional</t>
  </si>
  <si>
    <t>Lecturers</t>
  </si>
  <si>
    <t>APT</t>
  </si>
  <si>
    <t>Executive</t>
  </si>
  <si>
    <t>Civil Service</t>
  </si>
  <si>
    <t>Total</t>
  </si>
  <si>
    <t>FALL 2010</t>
  </si>
  <si>
    <t>Total Number of Personnel</t>
  </si>
  <si>
    <t>FALL 2015</t>
  </si>
  <si>
    <t xml:space="preserve">Source:  </t>
  </si>
  <si>
    <t>UH Institutional Research and Analysis Office; FACSTAFF Reports</t>
  </si>
  <si>
    <t>TABLE 0 - NUMBER OF PERSONNEL AND FTE:  ALL FUNDS (BY CAMPUS, CLASSIFICATION AND RANK) - UNIVERSITY OF HAWAII</t>
  </si>
  <si>
    <t>UH OHR Data Warehouse</t>
  </si>
  <si>
    <t>FACULTY AND STAFF EMPLOYEE COUNTS PER STUDENT HEADCOUNT ENROLLMENT</t>
  </si>
  <si>
    <t>Enrollment Table 0 - Headcount Enrollment, Multi-Year, Fall 2012-2016</t>
  </si>
  <si>
    <t>Student Headcount Enrollment</t>
  </si>
  <si>
    <t>Ratio of Personnel to Student Headcount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</si>
</sst>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_);[Red]\(#,##0.0\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theme="8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Fill="1" applyBorder="1"/>
    <xf numFmtId="0" fontId="5" fillId="0" borderId="2" xfId="0" applyFont="1" applyFill="1" applyBorder="1" applyAlignment="1">
      <alignment horizontal="center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5" fillId="0" borderId="0" xfId="0" applyNumberFormat="1" applyFont="1" applyFill="1" applyBorder="1"/>
    <xf numFmtId="38" fontId="2" fillId="0" borderId="5" xfId="0" applyNumberFormat="1" applyFont="1" applyBorder="1"/>
    <xf numFmtId="38" fontId="2" fillId="0" borderId="1" xfId="0" applyNumberFormat="1" applyFont="1" applyBorder="1"/>
    <xf numFmtId="38" fontId="2" fillId="0" borderId="2" xfId="0" applyNumberFormat="1" applyFont="1" applyBorder="1"/>
    <xf numFmtId="38" fontId="5" fillId="0" borderId="2" xfId="0" applyNumberFormat="1" applyFont="1" applyFill="1" applyBorder="1"/>
    <xf numFmtId="38" fontId="2" fillId="0" borderId="3" xfId="0" applyNumberFormat="1" applyFont="1" applyBorder="1"/>
    <xf numFmtId="38" fontId="3" fillId="0" borderId="4" xfId="0" applyNumberFormat="1" applyFont="1" applyBorder="1"/>
    <xf numFmtId="38" fontId="3" fillId="0" borderId="0" xfId="0" applyNumberFormat="1" applyFont="1" applyBorder="1"/>
    <xf numFmtId="38" fontId="3" fillId="0" borderId="5" xfId="0" applyNumberFormat="1" applyFont="1" applyBorder="1"/>
    <xf numFmtId="38" fontId="3" fillId="0" borderId="1" xfId="0" applyNumberFormat="1" applyFont="1" applyBorder="1"/>
    <xf numFmtId="38" fontId="3" fillId="0" borderId="2" xfId="0" applyNumberFormat="1" applyFont="1" applyBorder="1"/>
    <xf numFmtId="38" fontId="3" fillId="0" borderId="3" xfId="0" applyNumberFormat="1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2" fillId="0" borderId="4" xfId="15" applyNumberFormat="1" applyFont="1" applyBorder="1"/>
    <xf numFmtId="165" fontId="2" fillId="0" borderId="0" xfId="15" applyNumberFormat="1" applyFont="1" applyBorder="1"/>
    <xf numFmtId="165" fontId="5" fillId="0" borderId="0" xfId="15" applyNumberFormat="1" applyFont="1" applyFill="1" applyBorder="1"/>
    <xf numFmtId="165" fontId="2" fillId="0" borderId="5" xfId="15" applyNumberFormat="1" applyFont="1" applyBorder="1"/>
    <xf numFmtId="165" fontId="2" fillId="0" borderId="1" xfId="15" applyNumberFormat="1" applyFont="1" applyBorder="1"/>
    <xf numFmtId="165" fontId="2" fillId="0" borderId="2" xfId="15" applyNumberFormat="1" applyFont="1" applyBorder="1"/>
    <xf numFmtId="165" fontId="5" fillId="0" borderId="2" xfId="15" applyNumberFormat="1" applyFont="1" applyFill="1" applyBorder="1"/>
    <xf numFmtId="165" fontId="2" fillId="0" borderId="3" xfId="15" applyNumberFormat="1" applyFont="1" applyBorder="1"/>
    <xf numFmtId="165" fontId="3" fillId="0" borderId="4" xfId="15" applyNumberFormat="1" applyFont="1" applyBorder="1"/>
    <xf numFmtId="165" fontId="3" fillId="0" borderId="0" xfId="15" applyNumberFormat="1" applyFont="1" applyBorder="1"/>
    <xf numFmtId="165" fontId="3" fillId="0" borderId="5" xfId="15" applyNumberFormat="1" applyFont="1" applyBorder="1"/>
    <xf numFmtId="165" fontId="3" fillId="0" borderId="9" xfId="15" applyNumberFormat="1" applyFont="1" applyBorder="1"/>
    <xf numFmtId="165" fontId="3" fillId="0" borderId="10" xfId="15" applyNumberFormat="1" applyFont="1" applyBorder="1"/>
    <xf numFmtId="165" fontId="5" fillId="0" borderId="10" xfId="15" applyNumberFormat="1" applyFont="1" applyFill="1" applyBorder="1"/>
    <xf numFmtId="165" fontId="3" fillId="0" borderId="11" xfId="15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="120" zoomScaleNormal="120" workbookViewId="0" topLeftCell="A1"/>
  </sheetViews>
  <sheetFormatPr defaultColWidth="9.140625" defaultRowHeight="15"/>
  <cols>
    <col min="1" max="1" width="8.7109375" style="1" customWidth="1"/>
    <col min="2" max="2" width="26.7109375" style="1" customWidth="1"/>
    <col min="3" max="9" width="7.7109375" style="1" customWidth="1"/>
    <col min="10" max="10" width="1.7109375" style="1" customWidth="1"/>
    <col min="11" max="17" width="7.7109375" style="1" customWidth="1"/>
    <col min="18" max="16384" width="9.140625" style="1" customWidth="1"/>
  </cols>
  <sheetData>
    <row r="1" ht="15">
      <c r="A1" s="8" t="s">
        <v>23</v>
      </c>
    </row>
    <row r="2" ht="15">
      <c r="A2" s="8" t="s">
        <v>0</v>
      </c>
    </row>
    <row r="3" ht="13.5" thickBot="1"/>
    <row r="4" spans="3:17" ht="15">
      <c r="C4" s="30" t="s">
        <v>17</v>
      </c>
      <c r="D4" s="31"/>
      <c r="E4" s="31"/>
      <c r="F4" s="31"/>
      <c r="G4" s="31"/>
      <c r="H4" s="31"/>
      <c r="I4" s="32"/>
      <c r="K4" s="30" t="s">
        <v>26</v>
      </c>
      <c r="L4" s="31"/>
      <c r="M4" s="31"/>
      <c r="N4" s="31"/>
      <c r="O4" s="31"/>
      <c r="P4" s="31"/>
      <c r="Q4" s="32"/>
    </row>
    <row r="5" spans="3:17" ht="13.5" thickBot="1">
      <c r="C5" s="2" t="s">
        <v>2</v>
      </c>
      <c r="D5" s="3" t="s">
        <v>3</v>
      </c>
      <c r="E5" s="3" t="s">
        <v>4</v>
      </c>
      <c r="F5" s="3" t="s">
        <v>5</v>
      </c>
      <c r="G5" s="12" t="s">
        <v>6</v>
      </c>
      <c r="H5" s="3" t="s">
        <v>7</v>
      </c>
      <c r="I5" s="4" t="s">
        <v>8</v>
      </c>
      <c r="K5" s="2" t="s">
        <v>2</v>
      </c>
      <c r="L5" s="3" t="s">
        <v>3</v>
      </c>
      <c r="M5" s="3" t="s">
        <v>4</v>
      </c>
      <c r="N5" s="3" t="s">
        <v>5</v>
      </c>
      <c r="O5" s="12" t="s">
        <v>6</v>
      </c>
      <c r="P5" s="3" t="s">
        <v>7</v>
      </c>
      <c r="Q5" s="4" t="s">
        <v>8</v>
      </c>
    </row>
    <row r="6" spans="1:17" ht="15">
      <c r="A6" s="10" t="s">
        <v>1</v>
      </c>
      <c r="C6" s="5"/>
      <c r="D6" s="6"/>
      <c r="E6" s="6"/>
      <c r="F6" s="6"/>
      <c r="G6" s="11"/>
      <c r="H6" s="6"/>
      <c r="I6" s="7"/>
      <c r="K6" s="5"/>
      <c r="L6" s="6"/>
      <c r="M6" s="6"/>
      <c r="N6" s="6"/>
      <c r="O6" s="11"/>
      <c r="P6" s="6"/>
      <c r="Q6" s="7"/>
    </row>
    <row r="7" spans="1:17" ht="15">
      <c r="A7" s="10"/>
      <c r="B7" s="8" t="s">
        <v>25</v>
      </c>
      <c r="C7" s="27">
        <v>2377</v>
      </c>
      <c r="D7" s="28">
        <v>4183</v>
      </c>
      <c r="E7" s="28">
        <v>7289</v>
      </c>
      <c r="F7" s="28">
        <v>1059</v>
      </c>
      <c r="G7" s="11">
        <v>5709</v>
      </c>
      <c r="H7" s="28">
        <v>2903</v>
      </c>
      <c r="I7" s="29">
        <v>1713</v>
      </c>
      <c r="K7" s="5"/>
      <c r="L7" s="6"/>
      <c r="M7" s="6"/>
      <c r="N7" s="6"/>
      <c r="O7" s="11"/>
      <c r="P7" s="6"/>
      <c r="Q7" s="7"/>
    </row>
    <row r="8" spans="2:17" ht="15">
      <c r="B8" s="1" t="s">
        <v>9</v>
      </c>
      <c r="C8" s="13">
        <v>74</v>
      </c>
      <c r="D8" s="14">
        <v>110</v>
      </c>
      <c r="E8" s="14">
        <v>203</v>
      </c>
      <c r="F8" s="14">
        <v>49</v>
      </c>
      <c r="G8" s="15">
        <v>139</v>
      </c>
      <c r="H8" s="14">
        <v>83</v>
      </c>
      <c r="I8" s="16">
        <v>63</v>
      </c>
      <c r="K8" s="33">
        <f>+$C$7/C8</f>
        <v>32.12162162162162</v>
      </c>
      <c r="L8" s="34">
        <f>+$D$7/D8</f>
        <v>38.027272727272724</v>
      </c>
      <c r="M8" s="34">
        <f>+$E$7/E8</f>
        <v>35.9064039408867</v>
      </c>
      <c r="N8" s="34">
        <f>+$F$7/F8</f>
        <v>21.612244897959183</v>
      </c>
      <c r="O8" s="35">
        <f>+$G$7/G8</f>
        <v>41.07194244604317</v>
      </c>
      <c r="P8" s="34">
        <f>+$H$7/H8</f>
        <v>34.975903614457835</v>
      </c>
      <c r="Q8" s="36">
        <f>+$I$7/I8</f>
        <v>27.19047619047619</v>
      </c>
    </row>
    <row r="9" spans="2:17" ht="15">
      <c r="B9" s="1" t="s">
        <v>10</v>
      </c>
      <c r="C9" s="13">
        <v>15</v>
      </c>
      <c r="D9" s="14">
        <v>30</v>
      </c>
      <c r="E9" s="14">
        <v>41</v>
      </c>
      <c r="F9" s="14">
        <v>18</v>
      </c>
      <c r="G9" s="15">
        <v>36</v>
      </c>
      <c r="H9" s="14">
        <v>21</v>
      </c>
      <c r="I9" s="16">
        <v>13</v>
      </c>
      <c r="K9" s="33">
        <f aca="true" t="shared" si="0" ref="K9:K12">+$C$7/C9</f>
        <v>158.46666666666667</v>
      </c>
      <c r="L9" s="34">
        <f aca="true" t="shared" si="1" ref="L9:L12">+$D$7/D9</f>
        <v>139.43333333333334</v>
      </c>
      <c r="M9" s="34">
        <f aca="true" t="shared" si="2" ref="M9:M12">+$E$7/E9</f>
        <v>177.78048780487805</v>
      </c>
      <c r="N9" s="34">
        <f aca="true" t="shared" si="3" ref="N9:N12">+$F$7/F9</f>
        <v>58.833333333333336</v>
      </c>
      <c r="O9" s="35">
        <f aca="true" t="shared" si="4" ref="O9:O12">+$G$7/G9</f>
        <v>158.58333333333334</v>
      </c>
      <c r="P9" s="34">
        <f aca="true" t="shared" si="5" ref="P9:P12">+$H$7/H9</f>
        <v>138.23809523809524</v>
      </c>
      <c r="Q9" s="36">
        <f aca="true" t="shared" si="6" ref="Q9:Q12">+$I$7/I9</f>
        <v>131.76923076923077</v>
      </c>
    </row>
    <row r="10" spans="2:17" ht="15">
      <c r="B10" s="1" t="s">
        <v>11</v>
      </c>
      <c r="C10" s="13">
        <v>82</v>
      </c>
      <c r="D10" s="14">
        <v>77</v>
      </c>
      <c r="E10" s="14">
        <v>132</v>
      </c>
      <c r="F10" s="14">
        <v>25</v>
      </c>
      <c r="G10" s="15">
        <v>67</v>
      </c>
      <c r="H10" s="14">
        <v>77</v>
      </c>
      <c r="I10" s="16">
        <v>33</v>
      </c>
      <c r="K10" s="33">
        <f t="shared" si="0"/>
        <v>28.98780487804878</v>
      </c>
      <c r="L10" s="34">
        <f t="shared" si="1"/>
        <v>54.324675324675326</v>
      </c>
      <c r="M10" s="34">
        <f t="shared" si="2"/>
        <v>55.21969696969697</v>
      </c>
      <c r="N10" s="34">
        <f t="shared" si="3"/>
        <v>42.36</v>
      </c>
      <c r="O10" s="35">
        <f t="shared" si="4"/>
        <v>85.2089552238806</v>
      </c>
      <c r="P10" s="34">
        <f t="shared" si="5"/>
        <v>37.701298701298704</v>
      </c>
      <c r="Q10" s="36">
        <f t="shared" si="6"/>
        <v>51.90909090909091</v>
      </c>
    </row>
    <row r="11" spans="2:17" ht="15">
      <c r="B11" s="1" t="s">
        <v>12</v>
      </c>
      <c r="C11" s="13">
        <v>30</v>
      </c>
      <c r="D11" s="14">
        <v>56</v>
      </c>
      <c r="E11" s="14">
        <v>43</v>
      </c>
      <c r="F11" s="14">
        <v>19</v>
      </c>
      <c r="G11" s="15">
        <v>45</v>
      </c>
      <c r="H11" s="14">
        <v>44</v>
      </c>
      <c r="I11" s="16">
        <v>20</v>
      </c>
      <c r="K11" s="33">
        <f t="shared" si="0"/>
        <v>79.23333333333333</v>
      </c>
      <c r="L11" s="34">
        <f t="shared" si="1"/>
        <v>74.69642857142857</v>
      </c>
      <c r="M11" s="34">
        <f t="shared" si="2"/>
        <v>169.51162790697674</v>
      </c>
      <c r="N11" s="34">
        <f t="shared" si="3"/>
        <v>55.73684210526316</v>
      </c>
      <c r="O11" s="35">
        <f t="shared" si="4"/>
        <v>126.86666666666666</v>
      </c>
      <c r="P11" s="34">
        <f t="shared" si="5"/>
        <v>65.97727272727273</v>
      </c>
      <c r="Q11" s="36">
        <f t="shared" si="6"/>
        <v>85.65</v>
      </c>
    </row>
    <row r="12" spans="2:17" ht="15">
      <c r="B12" s="1" t="s">
        <v>13</v>
      </c>
      <c r="C12" s="13">
        <v>7</v>
      </c>
      <c r="D12" s="14">
        <v>8</v>
      </c>
      <c r="E12" s="14">
        <v>8</v>
      </c>
      <c r="F12" s="14">
        <v>6</v>
      </c>
      <c r="G12" s="15">
        <v>9</v>
      </c>
      <c r="H12" s="14">
        <v>6</v>
      </c>
      <c r="I12" s="16">
        <v>7</v>
      </c>
      <c r="K12" s="33">
        <f t="shared" si="0"/>
        <v>339.57142857142856</v>
      </c>
      <c r="L12" s="34">
        <f t="shared" si="1"/>
        <v>522.875</v>
      </c>
      <c r="M12" s="34">
        <f t="shared" si="2"/>
        <v>911.125</v>
      </c>
      <c r="N12" s="34">
        <f t="shared" si="3"/>
        <v>176.5</v>
      </c>
      <c r="O12" s="35">
        <f t="shared" si="4"/>
        <v>634.3333333333334</v>
      </c>
      <c r="P12" s="34">
        <f t="shared" si="5"/>
        <v>483.8333333333333</v>
      </c>
      <c r="Q12" s="36">
        <f t="shared" si="6"/>
        <v>244.71428571428572</v>
      </c>
    </row>
    <row r="13" spans="2:17" ht="13.5" thickBot="1">
      <c r="B13" s="1" t="s">
        <v>14</v>
      </c>
      <c r="C13" s="17">
        <v>31</v>
      </c>
      <c r="D13" s="18">
        <v>77</v>
      </c>
      <c r="E13" s="18">
        <v>93</v>
      </c>
      <c r="F13" s="18">
        <v>46</v>
      </c>
      <c r="G13" s="19">
        <v>75</v>
      </c>
      <c r="H13" s="18">
        <v>60</v>
      </c>
      <c r="I13" s="20">
        <v>44</v>
      </c>
      <c r="K13" s="37">
        <f>+$C$7/C13</f>
        <v>76.6774193548387</v>
      </c>
      <c r="L13" s="38">
        <f>+$D$7/D13</f>
        <v>54.324675324675326</v>
      </c>
      <c r="M13" s="38">
        <f>+$E$7/E13</f>
        <v>78.3763440860215</v>
      </c>
      <c r="N13" s="38">
        <f>+$F$7/F13</f>
        <v>23.02173913043478</v>
      </c>
      <c r="O13" s="39">
        <f>+$G$7/G13</f>
        <v>76.12</v>
      </c>
      <c r="P13" s="38">
        <f>+$H$7/H13</f>
        <v>48.38333333333333</v>
      </c>
      <c r="Q13" s="40">
        <f>+$I$7/I13</f>
        <v>38.93181818181818</v>
      </c>
    </row>
    <row r="14" spans="2:17" s="8" customFormat="1" ht="15">
      <c r="B14" s="9" t="s">
        <v>15</v>
      </c>
      <c r="C14" s="21">
        <f aca="true" t="shared" si="7" ref="C14:I14">SUM(C8:C13)</f>
        <v>239</v>
      </c>
      <c r="D14" s="22">
        <f t="shared" si="7"/>
        <v>358</v>
      </c>
      <c r="E14" s="22">
        <f t="shared" si="7"/>
        <v>520</v>
      </c>
      <c r="F14" s="22">
        <f t="shared" si="7"/>
        <v>163</v>
      </c>
      <c r="G14" s="15">
        <f t="shared" si="7"/>
        <v>371</v>
      </c>
      <c r="H14" s="22">
        <f t="shared" si="7"/>
        <v>291</v>
      </c>
      <c r="I14" s="23">
        <f t="shared" si="7"/>
        <v>180</v>
      </c>
      <c r="K14" s="41">
        <f>+C7/C14</f>
        <v>9.94560669456067</v>
      </c>
      <c r="L14" s="42">
        <f>+D7/D14</f>
        <v>11.684357541899441</v>
      </c>
      <c r="M14" s="42">
        <f>+E7/E14</f>
        <v>14.017307692307693</v>
      </c>
      <c r="N14" s="42">
        <f>+F7/F14</f>
        <v>6.4969325153374236</v>
      </c>
      <c r="O14" s="35">
        <f>+G7/G14</f>
        <v>15.388140161725067</v>
      </c>
      <c r="P14" s="42">
        <f>+H7/H14</f>
        <v>9.97594501718213</v>
      </c>
      <c r="Q14" s="43">
        <f>+I7/I14</f>
        <v>9.516666666666667</v>
      </c>
    </row>
    <row r="15" spans="1:17" ht="15">
      <c r="A15" s="10" t="s">
        <v>16</v>
      </c>
      <c r="C15" s="13"/>
      <c r="D15" s="14"/>
      <c r="E15" s="14"/>
      <c r="F15" s="14"/>
      <c r="G15" s="15"/>
      <c r="H15" s="14"/>
      <c r="I15" s="16"/>
      <c r="K15" s="5"/>
      <c r="L15" s="6"/>
      <c r="M15" s="6"/>
      <c r="N15" s="6"/>
      <c r="O15" s="11"/>
      <c r="P15" s="6"/>
      <c r="Q15" s="7"/>
    </row>
    <row r="16" spans="1:17" ht="15">
      <c r="A16" s="10"/>
      <c r="B16" s="8" t="s">
        <v>25</v>
      </c>
      <c r="C16" s="21">
        <v>3815</v>
      </c>
      <c r="D16" s="22">
        <v>4725</v>
      </c>
      <c r="E16" s="22">
        <v>9301</v>
      </c>
      <c r="F16" s="22">
        <v>1428</v>
      </c>
      <c r="G16" s="15">
        <v>7942</v>
      </c>
      <c r="H16" s="22">
        <v>4367</v>
      </c>
      <c r="I16" s="23">
        <v>2625</v>
      </c>
      <c r="K16" s="5"/>
      <c r="L16" s="6"/>
      <c r="M16" s="6"/>
      <c r="N16" s="6"/>
      <c r="O16" s="11"/>
      <c r="P16" s="6"/>
      <c r="Q16" s="7"/>
    </row>
    <row r="17" spans="2:17" ht="15">
      <c r="B17" s="1" t="s">
        <v>9</v>
      </c>
      <c r="C17" s="13">
        <v>94</v>
      </c>
      <c r="D17" s="14">
        <v>124</v>
      </c>
      <c r="E17" s="14">
        <v>206</v>
      </c>
      <c r="F17" s="14">
        <v>56</v>
      </c>
      <c r="G17" s="15">
        <v>157</v>
      </c>
      <c r="H17" s="14">
        <v>100</v>
      </c>
      <c r="I17" s="16">
        <v>64</v>
      </c>
      <c r="K17" s="33">
        <f>+$C$16/C17</f>
        <v>40.58510638297872</v>
      </c>
      <c r="L17" s="34">
        <f>+$D$16/D17</f>
        <v>38.104838709677416</v>
      </c>
      <c r="M17" s="34">
        <f>+$E$16/E17</f>
        <v>45.150485436893206</v>
      </c>
      <c r="N17" s="34">
        <f>+$F$16/F17</f>
        <v>25.5</v>
      </c>
      <c r="O17" s="35">
        <f>+$G$16/G17</f>
        <v>50.5859872611465</v>
      </c>
      <c r="P17" s="34">
        <f>+$H$16/H17</f>
        <v>43.67</v>
      </c>
      <c r="Q17" s="36">
        <f>+$I$16/I17</f>
        <v>41.015625</v>
      </c>
    </row>
    <row r="18" spans="2:17" ht="15">
      <c r="B18" s="1" t="s">
        <v>10</v>
      </c>
      <c r="C18" s="13">
        <v>18</v>
      </c>
      <c r="D18" s="14">
        <v>38</v>
      </c>
      <c r="E18" s="14">
        <v>45</v>
      </c>
      <c r="F18" s="14">
        <v>16</v>
      </c>
      <c r="G18" s="15">
        <v>41</v>
      </c>
      <c r="H18" s="14">
        <v>22</v>
      </c>
      <c r="I18" s="16">
        <v>20</v>
      </c>
      <c r="K18" s="33">
        <f>+$C$16/C18</f>
        <v>211.94444444444446</v>
      </c>
      <c r="L18" s="34">
        <f aca="true" t="shared" si="8" ref="L18:L21">+$D$16/D18</f>
        <v>124.34210526315789</v>
      </c>
      <c r="M18" s="34">
        <f aca="true" t="shared" si="9" ref="M18:M21">+$E$16/E18</f>
        <v>206.6888888888889</v>
      </c>
      <c r="N18" s="34">
        <f aca="true" t="shared" si="10" ref="N18:N21">+$F$16/F18</f>
        <v>89.25</v>
      </c>
      <c r="O18" s="35">
        <f aca="true" t="shared" si="11" ref="O18:O21">+$G$16/G18</f>
        <v>193.70731707317074</v>
      </c>
      <c r="P18" s="34">
        <f aca="true" t="shared" si="12" ref="P18:P21">+$H$16/H18</f>
        <v>198.5</v>
      </c>
      <c r="Q18" s="36">
        <f aca="true" t="shared" si="13" ref="Q18:Q21">+$I$16/I18</f>
        <v>131.25</v>
      </c>
    </row>
    <row r="19" spans="2:17" ht="15">
      <c r="B19" s="1" t="s">
        <v>11</v>
      </c>
      <c r="C19" s="13">
        <v>109</v>
      </c>
      <c r="D19" s="14">
        <v>75</v>
      </c>
      <c r="E19" s="14">
        <v>175</v>
      </c>
      <c r="F19" s="14">
        <v>40</v>
      </c>
      <c r="G19" s="15">
        <v>98</v>
      </c>
      <c r="H19" s="14">
        <v>146</v>
      </c>
      <c r="I19" s="16">
        <v>48</v>
      </c>
      <c r="K19" s="33">
        <f>+$C$16/C19</f>
        <v>35</v>
      </c>
      <c r="L19" s="34">
        <f t="shared" si="8"/>
        <v>63</v>
      </c>
      <c r="M19" s="34">
        <f t="shared" si="9"/>
        <v>53.14857142857143</v>
      </c>
      <c r="N19" s="34">
        <f t="shared" si="10"/>
        <v>35.7</v>
      </c>
      <c r="O19" s="35">
        <f t="shared" si="11"/>
        <v>81.04081632653062</v>
      </c>
      <c r="P19" s="34">
        <f t="shared" si="12"/>
        <v>29.910958904109588</v>
      </c>
      <c r="Q19" s="36">
        <f t="shared" si="13"/>
        <v>54.6875</v>
      </c>
    </row>
    <row r="20" spans="2:17" ht="15">
      <c r="B20" s="1" t="s">
        <v>12</v>
      </c>
      <c r="C20" s="13">
        <v>45</v>
      </c>
      <c r="D20" s="14">
        <v>69</v>
      </c>
      <c r="E20" s="14">
        <v>62</v>
      </c>
      <c r="F20" s="14">
        <v>24</v>
      </c>
      <c r="G20" s="15">
        <v>55</v>
      </c>
      <c r="H20" s="14">
        <v>50</v>
      </c>
      <c r="I20" s="16">
        <v>28</v>
      </c>
      <c r="K20" s="33">
        <f>+$C$16/C20</f>
        <v>84.77777777777777</v>
      </c>
      <c r="L20" s="34">
        <f t="shared" si="8"/>
        <v>68.47826086956522</v>
      </c>
      <c r="M20" s="34">
        <f t="shared" si="9"/>
        <v>150.01612903225808</v>
      </c>
      <c r="N20" s="34">
        <f t="shared" si="10"/>
        <v>59.5</v>
      </c>
      <c r="O20" s="35">
        <f t="shared" si="11"/>
        <v>144.4</v>
      </c>
      <c r="P20" s="34">
        <f t="shared" si="12"/>
        <v>87.34</v>
      </c>
      <c r="Q20" s="36">
        <f t="shared" si="13"/>
        <v>93.75</v>
      </c>
    </row>
    <row r="21" spans="2:17" ht="15">
      <c r="B21" s="1" t="s">
        <v>13</v>
      </c>
      <c r="C21" s="13">
        <v>8</v>
      </c>
      <c r="D21" s="14">
        <v>10</v>
      </c>
      <c r="E21" s="14">
        <v>9</v>
      </c>
      <c r="F21" s="14">
        <v>6</v>
      </c>
      <c r="G21" s="15">
        <v>8</v>
      </c>
      <c r="H21" s="14">
        <v>6</v>
      </c>
      <c r="I21" s="16">
        <v>7</v>
      </c>
      <c r="K21" s="33">
        <f>+$C$16/C21</f>
        <v>476.875</v>
      </c>
      <c r="L21" s="34">
        <f t="shared" si="8"/>
        <v>472.5</v>
      </c>
      <c r="M21" s="34">
        <f t="shared" si="9"/>
        <v>1033.4444444444443</v>
      </c>
      <c r="N21" s="34">
        <f t="shared" si="10"/>
        <v>238</v>
      </c>
      <c r="O21" s="35">
        <f t="shared" si="11"/>
        <v>992.75</v>
      </c>
      <c r="P21" s="34">
        <f t="shared" si="12"/>
        <v>727.8333333333334</v>
      </c>
      <c r="Q21" s="36">
        <f t="shared" si="13"/>
        <v>375</v>
      </c>
    </row>
    <row r="22" spans="2:17" ht="13.5" thickBot="1">
      <c r="B22" s="1" t="s">
        <v>14</v>
      </c>
      <c r="C22" s="17">
        <v>52</v>
      </c>
      <c r="D22" s="18">
        <v>72</v>
      </c>
      <c r="E22" s="18">
        <v>78</v>
      </c>
      <c r="F22" s="18">
        <v>38</v>
      </c>
      <c r="G22" s="19">
        <v>77</v>
      </c>
      <c r="H22" s="18">
        <v>62</v>
      </c>
      <c r="I22" s="20">
        <v>44</v>
      </c>
      <c r="K22" s="37">
        <f>+$C$16/C22</f>
        <v>73.36538461538461</v>
      </c>
      <c r="L22" s="38">
        <f>+$D$16/D22</f>
        <v>65.625</v>
      </c>
      <c r="M22" s="38">
        <f>+$E$16/E22</f>
        <v>119.24358974358974</v>
      </c>
      <c r="N22" s="38">
        <f>+$F$16/F22</f>
        <v>37.578947368421055</v>
      </c>
      <c r="O22" s="39">
        <f>+$G$16/G22</f>
        <v>103.14285714285714</v>
      </c>
      <c r="P22" s="38">
        <f>+$H$16/H22</f>
        <v>70.43548387096774</v>
      </c>
      <c r="Q22" s="40">
        <f>+$I$16/I22</f>
        <v>59.65909090909091</v>
      </c>
    </row>
    <row r="23" spans="2:17" s="8" customFormat="1" ht="15">
      <c r="B23" s="9" t="s">
        <v>15</v>
      </c>
      <c r="C23" s="21">
        <f aca="true" t="shared" si="14" ref="C23:I23">SUM(C17:C22)</f>
        <v>326</v>
      </c>
      <c r="D23" s="22">
        <f t="shared" si="14"/>
        <v>388</v>
      </c>
      <c r="E23" s="22">
        <f t="shared" si="14"/>
        <v>575</v>
      </c>
      <c r="F23" s="22">
        <f t="shared" si="14"/>
        <v>180</v>
      </c>
      <c r="G23" s="15">
        <f t="shared" si="14"/>
        <v>436</v>
      </c>
      <c r="H23" s="22">
        <f t="shared" si="14"/>
        <v>386</v>
      </c>
      <c r="I23" s="23">
        <f t="shared" si="14"/>
        <v>211</v>
      </c>
      <c r="K23" s="41">
        <f>+C16/C23</f>
        <v>11.702453987730062</v>
      </c>
      <c r="L23" s="42">
        <f>+D16/D23</f>
        <v>12.177835051546392</v>
      </c>
      <c r="M23" s="42">
        <f>+E16/E23</f>
        <v>16.175652173913043</v>
      </c>
      <c r="N23" s="42">
        <f>+F16/F23</f>
        <v>7.933333333333334</v>
      </c>
      <c r="O23" s="35">
        <f>+G16/G23</f>
        <v>18.21559633027523</v>
      </c>
      <c r="P23" s="42">
        <f>+H16/H23</f>
        <v>11.313471502590673</v>
      </c>
      <c r="Q23" s="43">
        <f>+I16/I23</f>
        <v>12.440758293838863</v>
      </c>
    </row>
    <row r="24" spans="1:17" ht="15">
      <c r="A24" s="10" t="s">
        <v>18</v>
      </c>
      <c r="C24" s="13"/>
      <c r="D24" s="14"/>
      <c r="E24" s="14"/>
      <c r="F24" s="14"/>
      <c r="G24" s="15"/>
      <c r="H24" s="14"/>
      <c r="I24" s="16"/>
      <c r="K24" s="5"/>
      <c r="L24" s="6"/>
      <c r="M24" s="6"/>
      <c r="N24" s="6"/>
      <c r="O24" s="11"/>
      <c r="P24" s="6"/>
      <c r="Q24" s="7"/>
    </row>
    <row r="25" spans="1:17" ht="15">
      <c r="A25" s="10"/>
      <c r="B25" s="8" t="s">
        <v>25</v>
      </c>
      <c r="C25" s="21">
        <v>3087</v>
      </c>
      <c r="D25" s="22">
        <v>4328</v>
      </c>
      <c r="E25" s="22">
        <v>7816</v>
      </c>
      <c r="F25" s="22">
        <v>1401</v>
      </c>
      <c r="G25" s="15">
        <v>7535</v>
      </c>
      <c r="H25" s="22">
        <v>3593</v>
      </c>
      <c r="I25" s="23">
        <v>2610</v>
      </c>
      <c r="K25" s="5"/>
      <c r="L25" s="6"/>
      <c r="M25" s="6"/>
      <c r="N25" s="6"/>
      <c r="O25" s="11"/>
      <c r="P25" s="6"/>
      <c r="Q25" s="7"/>
    </row>
    <row r="26" spans="2:17" ht="15">
      <c r="B26" s="1" t="s">
        <v>9</v>
      </c>
      <c r="C26" s="13">
        <v>92</v>
      </c>
      <c r="D26" s="14">
        <v>129</v>
      </c>
      <c r="E26" s="14">
        <v>208</v>
      </c>
      <c r="F26" s="14">
        <v>58</v>
      </c>
      <c r="G26" s="15">
        <v>165</v>
      </c>
      <c r="H26" s="14">
        <v>90</v>
      </c>
      <c r="I26" s="16">
        <v>47</v>
      </c>
      <c r="K26" s="33">
        <f>+$C$25/C26</f>
        <v>33.55434782608695</v>
      </c>
      <c r="L26" s="34">
        <f>+$D$25/D26</f>
        <v>33.55038759689923</v>
      </c>
      <c r="M26" s="34">
        <f>+$E$25/E26</f>
        <v>37.57692307692308</v>
      </c>
      <c r="N26" s="34">
        <f>+$F$25/F26</f>
        <v>24.155172413793103</v>
      </c>
      <c r="O26" s="35">
        <f>+$G$25/G26</f>
        <v>45.666666666666664</v>
      </c>
      <c r="P26" s="34">
        <f>+$H$25/H26</f>
        <v>39.922222222222224</v>
      </c>
      <c r="Q26" s="36">
        <f>+$I$25/I26</f>
        <v>55.53191489361702</v>
      </c>
    </row>
    <row r="27" spans="2:17" ht="15">
      <c r="B27" s="1" t="s">
        <v>10</v>
      </c>
      <c r="C27" s="13">
        <v>15</v>
      </c>
      <c r="D27" s="14">
        <v>32</v>
      </c>
      <c r="E27" s="14">
        <v>45</v>
      </c>
      <c r="F27" s="14">
        <v>19</v>
      </c>
      <c r="G27" s="15">
        <v>46</v>
      </c>
      <c r="H27" s="14">
        <v>18</v>
      </c>
      <c r="I27" s="16">
        <v>26</v>
      </c>
      <c r="K27" s="33">
        <f aca="true" t="shared" si="15" ref="K27:K30">+$C$25/C27</f>
        <v>205.8</v>
      </c>
      <c r="L27" s="34">
        <f aca="true" t="shared" si="16" ref="L27:L31">+$D$25/D27</f>
        <v>135.25</v>
      </c>
      <c r="M27" s="34">
        <f aca="true" t="shared" si="17" ref="M27:M31">+$E$25/E27</f>
        <v>173.6888888888889</v>
      </c>
      <c r="N27" s="34">
        <f aca="true" t="shared" si="18" ref="N27:N31">+$F$25/F27</f>
        <v>73.73684210526316</v>
      </c>
      <c r="O27" s="35">
        <f aca="true" t="shared" si="19" ref="O27:O31">+$G$25/G27</f>
        <v>163.80434782608697</v>
      </c>
      <c r="P27" s="34">
        <f aca="true" t="shared" si="20" ref="P27:P31">+$H$25/H27</f>
        <v>199.61111111111111</v>
      </c>
      <c r="Q27" s="36">
        <f aca="true" t="shared" si="21" ref="Q27:Q31">+$I$25/I27</f>
        <v>100.38461538461539</v>
      </c>
    </row>
    <row r="28" spans="2:17" ht="15">
      <c r="B28" s="1" t="s">
        <v>11</v>
      </c>
      <c r="C28" s="13">
        <v>100</v>
      </c>
      <c r="D28" s="14">
        <v>89</v>
      </c>
      <c r="E28" s="14">
        <v>179</v>
      </c>
      <c r="F28" s="14">
        <v>30</v>
      </c>
      <c r="G28" s="15">
        <v>96</v>
      </c>
      <c r="H28" s="14">
        <v>128</v>
      </c>
      <c r="I28" s="16">
        <v>54</v>
      </c>
      <c r="K28" s="33">
        <f t="shared" si="15"/>
        <v>30.87</v>
      </c>
      <c r="L28" s="34">
        <f t="shared" si="16"/>
        <v>48.62921348314607</v>
      </c>
      <c r="M28" s="34">
        <f t="shared" si="17"/>
        <v>43.66480446927374</v>
      </c>
      <c r="N28" s="34">
        <f t="shared" si="18"/>
        <v>46.7</v>
      </c>
      <c r="O28" s="35">
        <f t="shared" si="19"/>
        <v>78.48958333333333</v>
      </c>
      <c r="P28" s="34">
        <f t="shared" si="20"/>
        <v>28.0703125</v>
      </c>
      <c r="Q28" s="36">
        <f t="shared" si="21"/>
        <v>48.333333333333336</v>
      </c>
    </row>
    <row r="29" spans="2:17" ht="15">
      <c r="B29" s="1" t="s">
        <v>12</v>
      </c>
      <c r="C29" s="13">
        <v>68</v>
      </c>
      <c r="D29" s="14">
        <v>69</v>
      </c>
      <c r="E29" s="14">
        <v>71</v>
      </c>
      <c r="F29" s="14">
        <v>31</v>
      </c>
      <c r="G29" s="15">
        <v>76</v>
      </c>
      <c r="H29" s="14">
        <v>61</v>
      </c>
      <c r="I29" s="16">
        <v>33</v>
      </c>
      <c r="K29" s="33">
        <f t="shared" si="15"/>
        <v>45.39705882352941</v>
      </c>
      <c r="L29" s="34">
        <f t="shared" si="16"/>
        <v>62.72463768115942</v>
      </c>
      <c r="M29" s="34">
        <f t="shared" si="17"/>
        <v>110.08450704225352</v>
      </c>
      <c r="N29" s="34">
        <f t="shared" si="18"/>
        <v>45.193548387096776</v>
      </c>
      <c r="O29" s="35">
        <f t="shared" si="19"/>
        <v>99.14473684210526</v>
      </c>
      <c r="P29" s="34">
        <f t="shared" si="20"/>
        <v>58.90163934426229</v>
      </c>
      <c r="Q29" s="36">
        <f t="shared" si="21"/>
        <v>79.0909090909091</v>
      </c>
    </row>
    <row r="30" spans="2:17" ht="15">
      <c r="B30" s="1" t="s">
        <v>13</v>
      </c>
      <c r="C30" s="13">
        <v>8</v>
      </c>
      <c r="D30" s="14">
        <v>10</v>
      </c>
      <c r="E30" s="14">
        <v>10</v>
      </c>
      <c r="F30" s="14">
        <v>6</v>
      </c>
      <c r="G30" s="15">
        <v>8</v>
      </c>
      <c r="H30" s="14">
        <v>9</v>
      </c>
      <c r="I30" s="16">
        <v>7</v>
      </c>
      <c r="K30" s="33">
        <f t="shared" si="15"/>
        <v>385.875</v>
      </c>
      <c r="L30" s="34">
        <f t="shared" si="16"/>
        <v>432.8</v>
      </c>
      <c r="M30" s="34">
        <f t="shared" si="17"/>
        <v>781.6</v>
      </c>
      <c r="N30" s="34">
        <f t="shared" si="18"/>
        <v>233.5</v>
      </c>
      <c r="O30" s="35">
        <f t="shared" si="19"/>
        <v>941.875</v>
      </c>
      <c r="P30" s="34">
        <f t="shared" si="20"/>
        <v>399.22222222222223</v>
      </c>
      <c r="Q30" s="36">
        <f t="shared" si="21"/>
        <v>372.85714285714283</v>
      </c>
    </row>
    <row r="31" spans="2:17" ht="13.5" thickBot="1">
      <c r="B31" s="1" t="s">
        <v>14</v>
      </c>
      <c r="C31" s="17">
        <v>57</v>
      </c>
      <c r="D31" s="18">
        <v>69</v>
      </c>
      <c r="E31" s="18">
        <v>76</v>
      </c>
      <c r="F31" s="18">
        <v>43</v>
      </c>
      <c r="G31" s="19">
        <v>80</v>
      </c>
      <c r="H31" s="18">
        <v>56</v>
      </c>
      <c r="I31" s="20">
        <v>40</v>
      </c>
      <c r="K31" s="37">
        <f>+$C$25/C31</f>
        <v>54.1578947368421</v>
      </c>
      <c r="L31" s="34">
        <f t="shared" si="16"/>
        <v>62.72463768115942</v>
      </c>
      <c r="M31" s="34">
        <f t="shared" si="17"/>
        <v>102.84210526315789</v>
      </c>
      <c r="N31" s="34">
        <f t="shared" si="18"/>
        <v>32.58139534883721</v>
      </c>
      <c r="O31" s="35">
        <f t="shared" si="19"/>
        <v>94.1875</v>
      </c>
      <c r="P31" s="34">
        <f t="shared" si="20"/>
        <v>64.16071428571429</v>
      </c>
      <c r="Q31" s="36">
        <f t="shared" si="21"/>
        <v>65.25</v>
      </c>
    </row>
    <row r="32" spans="2:17" s="8" customFormat="1" ht="13.5" thickBot="1">
      <c r="B32" s="9" t="s">
        <v>15</v>
      </c>
      <c r="C32" s="24">
        <f aca="true" t="shared" si="22" ref="C32:I32">SUM(C26:C31)</f>
        <v>340</v>
      </c>
      <c r="D32" s="25">
        <f t="shared" si="22"/>
        <v>398</v>
      </c>
      <c r="E32" s="25">
        <f t="shared" si="22"/>
        <v>589</v>
      </c>
      <c r="F32" s="25">
        <f t="shared" si="22"/>
        <v>187</v>
      </c>
      <c r="G32" s="19">
        <f t="shared" si="22"/>
        <v>471</v>
      </c>
      <c r="H32" s="25">
        <f t="shared" si="22"/>
        <v>362</v>
      </c>
      <c r="I32" s="26">
        <f t="shared" si="22"/>
        <v>207</v>
      </c>
      <c r="K32" s="44">
        <f>+C25/C32</f>
        <v>9.079411764705883</v>
      </c>
      <c r="L32" s="45">
        <f>+D25/D32</f>
        <v>10.874371859296483</v>
      </c>
      <c r="M32" s="45">
        <f>+E25/E32</f>
        <v>13.269949066213922</v>
      </c>
      <c r="N32" s="45">
        <f>+F25/F32</f>
        <v>7.491978609625669</v>
      </c>
      <c r="O32" s="46">
        <f>+G25/G32</f>
        <v>15.99787685774947</v>
      </c>
      <c r="P32" s="45">
        <f>+H25/H32</f>
        <v>9.925414364640885</v>
      </c>
      <c r="Q32" s="47">
        <f>+I25/I32</f>
        <v>12.608695652173912</v>
      </c>
    </row>
    <row r="34" spans="1:2" ht="15">
      <c r="A34" s="1" t="s">
        <v>19</v>
      </c>
      <c r="B34" s="1" t="s">
        <v>20</v>
      </c>
    </row>
    <row r="35" ht="15">
      <c r="B35" s="1" t="s">
        <v>21</v>
      </c>
    </row>
    <row r="36" ht="15">
      <c r="B36" s="1" t="s">
        <v>22</v>
      </c>
    </row>
    <row r="37" ht="15">
      <c r="B37" s="1" t="s">
        <v>24</v>
      </c>
    </row>
  </sheetData>
  <mergeCells count="2">
    <mergeCell ref="C4:I4"/>
    <mergeCell ref="K4:Q4"/>
  </mergeCells>
  <printOptions gridLines="1" horizontalCentered="1"/>
  <pageMargins left="0" right="0" top="0.75" bottom="0.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Leeward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Lane</dc:creator>
  <cp:keywords/>
  <dc:description/>
  <cp:lastModifiedBy>Mark Lane</cp:lastModifiedBy>
  <cp:lastPrinted>2016-12-19T23:23:58Z</cp:lastPrinted>
  <dcterms:created xsi:type="dcterms:W3CDTF">2016-12-17T00:29:40Z</dcterms:created>
  <dcterms:modified xsi:type="dcterms:W3CDTF">2016-12-19T23:25:23Z</dcterms:modified>
  <cp:category/>
  <cp:version/>
  <cp:contentType/>
  <cp:contentStatus/>
</cp:coreProperties>
</file>